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'Sheet1'!$A$1:$P$47</definedName>
  </definedNames>
  <calcPr fullCalcOnLoad="1"/>
</workbook>
</file>

<file path=xl/comments1.xml><?xml version="1.0" encoding="utf-8"?>
<comments xmlns="http://schemas.openxmlformats.org/spreadsheetml/2006/main">
  <authors>
    <author>北河建築設計室</author>
  </authors>
  <commentList>
    <comment ref="H19" authorId="0">
      <text>
        <r>
          <rPr>
            <b/>
            <sz val="9"/>
            <rFont val="ＭＳ Ｐゴシック"/>
            <family val="3"/>
          </rPr>
          <t>(株)北河建築設計:
建物規模と提出先により変わる、Ｈ19/6/20日以降は、値上げ金額不明。</t>
        </r>
        <r>
          <rPr>
            <sz val="9"/>
            <rFont val="ＭＳ Ｐゴシック"/>
            <family val="3"/>
          </rPr>
          <t xml:space="preserve">
</t>
        </r>
      </text>
    </comment>
    <comment ref="H15" authorId="0">
      <text>
        <r>
          <rPr>
            <b/>
            <sz val="9"/>
            <rFont val="ＭＳ Ｐゴシック"/>
            <family val="3"/>
          </rPr>
          <t>(株)北河建築設計:</t>
        </r>
        <r>
          <rPr>
            <sz val="9"/>
            <rFont val="ＭＳ Ｐゴシック"/>
            <family val="3"/>
          </rPr>
          <t xml:space="preserve">
木造住宅では、ｽｳｪｰﾃﾞﾝでもかまいませんが、本当はﾎﾞｰﾘﾝｸﾞ２０万円程度行ないたいところです。</t>
        </r>
      </text>
    </comment>
    <comment ref="I14" authorId="0">
      <text>
        <r>
          <rPr>
            <b/>
            <sz val="9"/>
            <rFont val="ＭＳ Ｐゴシック"/>
            <family val="3"/>
          </rPr>
          <t>(株)北河建築設計:
契約金額２00万円超え1,000円、100万超え400円、１万円超え200円</t>
        </r>
        <r>
          <rPr>
            <sz val="9"/>
            <rFont val="ＭＳ Ｐゴシック"/>
            <family val="3"/>
          </rPr>
          <t xml:space="preserve">
</t>
        </r>
      </text>
    </comment>
    <comment ref="H24" authorId="0">
      <text>
        <r>
          <rPr>
            <b/>
            <sz val="9"/>
            <rFont val="ＭＳ Ｐゴシック"/>
            <family val="3"/>
          </rPr>
          <t>(株)北河建築設計:
3,000円×接する近所の件数</t>
        </r>
        <r>
          <rPr>
            <sz val="9"/>
            <rFont val="ＭＳ Ｐゴシック"/>
            <family val="3"/>
          </rPr>
          <t xml:space="preserve">
</t>
        </r>
      </text>
    </comment>
    <comment ref="H23" authorId="0">
      <text>
        <r>
          <rPr>
            <b/>
            <sz val="9"/>
            <rFont val="ＭＳ Ｐゴシック"/>
            <family val="3"/>
          </rPr>
          <t xml:space="preserve">(株)北河建築設計:
</t>
        </r>
        <r>
          <rPr>
            <sz val="9"/>
            <rFont val="ＭＳ Ｐゴシック"/>
            <family val="3"/>
          </rPr>
          <t xml:space="preserve">工事請負金額１千万円～5千万円の場合は15,000円
</t>
        </r>
      </text>
    </comment>
    <comment ref="H45" authorId="0">
      <text>
        <r>
          <rPr>
            <b/>
            <sz val="9"/>
            <rFont val="ＭＳ Ｐゴシック"/>
            <family val="3"/>
          </rPr>
          <t>(株)北河建築設計:</t>
        </r>
        <r>
          <rPr>
            <sz val="9"/>
            <rFont val="ＭＳ Ｐゴシック"/>
            <family val="3"/>
          </rPr>
          <t xml:space="preserve">
毎年変更。枠が亡くなる可能性もあり、補助金は他にもエコウィルのようなガス設備や、浄化槽の設置、生垣の設置、バリアフリー等があります。扱いは、同様に、毎年度代わり枠があるかの確認も必要です。</t>
        </r>
      </text>
    </comment>
    <comment ref="H42" authorId="0">
      <text>
        <r>
          <rPr>
            <b/>
            <sz val="9"/>
            <rFont val="ＭＳ Ｐゴシック"/>
            <family val="3"/>
          </rPr>
          <t>(株)北河建築設計:</t>
        </r>
        <r>
          <rPr>
            <sz val="9"/>
            <rFont val="ＭＳ Ｐゴシック"/>
            <family val="3"/>
          </rPr>
          <t xml:space="preserve">
建物規模と提出先により変わる、Ｈ19/6/20日以降は、値上げ金額不明。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 xml:space="preserve">(株)北河建築設計:
</t>
        </r>
        <r>
          <rPr>
            <sz val="9"/>
            <rFont val="ＭＳ Ｐゴシック"/>
            <family val="3"/>
          </rPr>
          <t xml:space="preserve">上棟時の大工さんの人数によりますが、木造２階建てならこの程度で十分でしょう
</t>
        </r>
      </text>
    </comment>
    <comment ref="H36" authorId="0">
      <text>
        <r>
          <rPr>
            <b/>
            <sz val="9"/>
            <rFont val="ＭＳ Ｐゴシック"/>
            <family val="3"/>
          </rPr>
          <t xml:space="preserve">(株)北河建築設計:
</t>
        </r>
        <r>
          <rPr>
            <sz val="9"/>
            <rFont val="ＭＳ Ｐゴシック"/>
            <family val="3"/>
          </rPr>
          <t xml:space="preserve">浄化槽100万円やエコウィル７０万円・ホームエレベーター200万円等、特殊設備を入力
</t>
        </r>
      </text>
    </comment>
    <comment ref="H38" authorId="0">
      <text>
        <r>
          <rPr>
            <b/>
            <sz val="9"/>
            <rFont val="ＭＳ Ｐゴシック"/>
            <family val="3"/>
          </rPr>
          <t xml:space="preserve">(株)北河建築設計:
</t>
        </r>
        <r>
          <rPr>
            <sz val="9"/>
            <rFont val="ＭＳ Ｐゴシック"/>
            <family val="3"/>
          </rPr>
          <t xml:space="preserve">加入する年数や建物構造用途にて変わる。
火災２５年分（保険金額2,500万円）
地震５年分（保険金額1,250万円）
</t>
        </r>
      </text>
    </comment>
    <comment ref="H39" authorId="0">
      <text>
        <r>
          <rPr>
            <b/>
            <sz val="9"/>
            <rFont val="ＭＳ Ｐゴシック"/>
            <family val="3"/>
          </rPr>
          <t xml:space="preserve">(株)北河建築設計:
</t>
        </r>
        <r>
          <rPr>
            <sz val="9"/>
            <rFont val="ＭＳ Ｐゴシック"/>
            <family val="3"/>
          </rPr>
          <t xml:space="preserve">４万円：住宅の保存登記・抵当権設定登記（年金）
16万円：表示・保存・抵当権設定・減失登記
</t>
        </r>
      </text>
    </comment>
    <comment ref="H40" authorId="0">
      <text>
        <r>
          <rPr>
            <b/>
            <sz val="9"/>
            <rFont val="ＭＳ Ｐゴシック"/>
            <family val="3"/>
          </rPr>
          <t xml:space="preserve">(株)北河建築設計:
</t>
        </r>
        <r>
          <rPr>
            <sz val="9"/>
            <rFont val="ＭＳ Ｐゴシック"/>
            <family val="3"/>
          </rPr>
          <t>新築住宅の取得や住宅建築のための土地購入には特例あり。
（固定資産税評価額-1,200万円）×3％
計算式や特例はインターネットで調べたほうが硬いです。
前回静岡市内ではこの程度でした</t>
        </r>
      </text>
    </comment>
    <comment ref="H43" authorId="0">
      <text>
        <r>
          <rPr>
            <b/>
            <sz val="9"/>
            <rFont val="ＭＳ Ｐゴシック"/>
            <family val="3"/>
          </rPr>
          <t>(株)北河建築設計:</t>
        </r>
        <r>
          <rPr>
            <sz val="9"/>
            <rFont val="ＭＳ Ｐゴシック"/>
            <family val="3"/>
          </rPr>
          <t xml:space="preserve">
特別なエクステリアやインテリアを入力する</t>
        </r>
      </text>
    </comment>
    <comment ref="H22" authorId="0">
      <text>
        <r>
          <rPr>
            <b/>
            <sz val="9"/>
            <rFont val="ＭＳ Ｐゴシック"/>
            <family val="3"/>
          </rPr>
          <t>(株)北河建築設計:</t>
        </r>
        <r>
          <rPr>
            <sz val="9"/>
            <rFont val="ＭＳ Ｐゴシック"/>
            <family val="3"/>
          </rPr>
          <t xml:space="preserve">
事務手数料：５万円
印紙代：2万円
保証料：ローン金額×（１～2）％（＠期間）：２５年で20万円程度
団体信用生命保険：ローン金額×0.3％程度：７万円／年</t>
        </r>
      </text>
    </comment>
    <comment ref="H29" authorId="0">
      <text>
        <r>
          <rPr>
            <b/>
            <sz val="9"/>
            <rFont val="ＭＳ Ｐゴシック"/>
            <family val="3"/>
          </rPr>
          <t>(株)北河建築設計:</t>
        </r>
        <r>
          <rPr>
            <sz val="9"/>
            <rFont val="ＭＳ Ｐゴシック"/>
            <family val="3"/>
          </rPr>
          <t xml:space="preserve">
建物規模と提出先により変わる、Ｈ19/6/20日以降は、値上げ金額不明。
住宅性能保証制度使用時は不要</t>
        </r>
      </text>
    </comment>
  </commentList>
</comments>
</file>

<file path=xl/sharedStrings.xml><?xml version="1.0" encoding="utf-8"?>
<sst xmlns="http://schemas.openxmlformats.org/spreadsheetml/2006/main" count="107" uniqueCount="99">
  <si>
    <t>相談</t>
  </si>
  <si>
    <t>打ち合わせ</t>
  </si>
  <si>
    <t>調査</t>
  </si>
  <si>
    <t>法規・道路等</t>
  </si>
  <si>
    <t>設計契約</t>
  </si>
  <si>
    <t>⋆設計監理手付金</t>
  </si>
  <si>
    <t>実施設計</t>
  </si>
  <si>
    <t>設計監理契約金額の10％</t>
  </si>
  <si>
    <t>設計監理契約金額の20％</t>
  </si>
  <si>
    <t>見積り依頼</t>
  </si>
  <si>
    <t>見積り調整</t>
  </si>
  <si>
    <t>建築確認申請</t>
  </si>
  <si>
    <t>施工会社決定工事契約</t>
  </si>
  <si>
    <t>地鎮祭</t>
  </si>
  <si>
    <t>工事着工</t>
  </si>
  <si>
    <t>上棟式</t>
  </si>
  <si>
    <t>⋆建築確認申請手数料</t>
  </si>
  <si>
    <t>⋆工事契約印紙税</t>
  </si>
  <si>
    <t>⋆建築工事費1回目支払い</t>
  </si>
  <si>
    <t>建築工事費の30％</t>
  </si>
  <si>
    <t>⋆上棟式費</t>
  </si>
  <si>
    <t>【設計契約時】</t>
  </si>
  <si>
    <t>設計監理料2回目支払い</t>
  </si>
  <si>
    <t>設計監理料3回目支払い</t>
  </si>
  <si>
    <t>【基本設計終了時】</t>
  </si>
  <si>
    <t>【実施設計終了時】</t>
  </si>
  <si>
    <t>設計監理料4回目支払い</t>
  </si>
  <si>
    <t>⋆建築工事費2回目支払い</t>
  </si>
  <si>
    <t>竣工・引渡し・入居</t>
  </si>
  <si>
    <t>⋆引越し費</t>
  </si>
  <si>
    <t>⋆電話移設費</t>
  </si>
  <si>
    <t>⋆登記費</t>
  </si>
  <si>
    <t>⋆不動産取得税</t>
  </si>
  <si>
    <t>設計監理料最終金支払い</t>
  </si>
  <si>
    <t>⋆建築工事費3回目支払い</t>
  </si>
  <si>
    <t>引渡し1ヵ月後</t>
  </si>
  <si>
    <t>⋆建築工事費4回目支払い</t>
  </si>
  <si>
    <t>建築工事費の10％</t>
  </si>
  <si>
    <t>⋆自動車保管場所変更届</t>
  </si>
  <si>
    <t>⋆完了検査費</t>
  </si>
  <si>
    <t>設計監理契約印紙税</t>
  </si>
  <si>
    <t>設計監理料</t>
  </si>
  <si>
    <t>合計</t>
  </si>
  <si>
    <t>時期</t>
  </si>
  <si>
    <t>期間</t>
  </si>
  <si>
    <t>項目</t>
  </si>
  <si>
    <t>新築費用</t>
  </si>
  <si>
    <t>設計監理料・工事費用</t>
  </si>
  <si>
    <t>⋆地鎮祭費</t>
  </si>
  <si>
    <t>基本設計</t>
  </si>
  <si>
    <t>プレゼン</t>
  </si>
  <si>
    <t>手直し原則２回まで</t>
  </si>
  <si>
    <t>6月中旬</t>
  </si>
  <si>
    <t>設計監理料率</t>
  </si>
  <si>
    <t>総計</t>
  </si>
  <si>
    <t>⋆外構・造園・植栽・物置</t>
  </si>
  <si>
    <t>建物総坪数（施工床坪）</t>
  </si>
  <si>
    <t>建物総坪数（法定床坪）</t>
  </si>
  <si>
    <t>法定坪単価</t>
  </si>
  <si>
    <t>施工坪単価</t>
  </si>
  <si>
    <t>12月中旬</t>
  </si>
  <si>
    <t>⋆近隣あいさつ費</t>
  </si>
  <si>
    <t>新築建物予定工事費用</t>
  </si>
  <si>
    <t>総工費の8%程度</t>
  </si>
  <si>
    <t>V1.0</t>
  </si>
  <si>
    <t>12月～2月</t>
  </si>
  <si>
    <t>4月</t>
  </si>
  <si>
    <t>2月末</t>
  </si>
  <si>
    <t>3月</t>
  </si>
  <si>
    <t>5月中旬</t>
  </si>
  <si>
    <t>6月初旬</t>
  </si>
  <si>
    <t>6月末</t>
  </si>
  <si>
    <t>エコｷｭｰﾄ助成金</t>
  </si>
  <si>
    <t>⋆ｴｺｷｭｰﾄ</t>
  </si>
  <si>
    <t>建築工事費の20％</t>
  </si>
  <si>
    <t>⋆建築工事費5回目支払い</t>
  </si>
  <si>
    <t>オプション</t>
  </si>
  <si>
    <t>ﾊﾞｽコート</t>
  </si>
  <si>
    <t>ｶ-ﾎﾟｰﾄ</t>
  </si>
  <si>
    <t>ローン経費</t>
  </si>
  <si>
    <t>家具・家電・カーテン等備品</t>
  </si>
  <si>
    <t>火災保険加入費</t>
  </si>
  <si>
    <t>2月26日予定</t>
  </si>
  <si>
    <t>契約予定　　6月17日</t>
  </si>
  <si>
    <t>7月1日予定</t>
  </si>
  <si>
    <t>7月初旬</t>
  </si>
  <si>
    <t>8月中旬</t>
  </si>
  <si>
    <t>8月19日予定</t>
  </si>
  <si>
    <t>11月末</t>
  </si>
  <si>
    <t>引渡し予定11月25日</t>
  </si>
  <si>
    <t>12月末</t>
  </si>
  <si>
    <t>⋆移転通知費</t>
  </si>
  <si>
    <t>⋆建築祝い費</t>
  </si>
  <si>
    <t>⋆地盤調査料(ｽｳｪｰﾃﾞﾝ4箇所）</t>
  </si>
  <si>
    <t>○○邸　新築工事予算準備計画表</t>
  </si>
  <si>
    <t>⋆中間検査費</t>
  </si>
  <si>
    <t>平成○年/12月</t>
  </si>
  <si>
    <t>この次点までは、設計料は発生しません↑</t>
  </si>
  <si>
    <t>設計監理料５回目支払い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</si>
</sst>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ヶ&quot;&quot;月&quot;"/>
    <numFmt numFmtId="177" formatCode="0.0&quot;ヶ&quot;&quot;月&quot;"/>
    <numFmt numFmtId="178" formatCode="0.00_ "/>
    <numFmt numFmtId="179" formatCode="#,##0_);[Red]\(#,##0\)"/>
    <numFmt numFmtId="180" formatCode="&quot;\&quot;#,##0_);[Red]\(&quot;\&quot;#,##0\)"/>
    <numFmt numFmtId="181" formatCode="&quot;\&quot;#,##0.0_);[Red]\(&quot;\&quot;#,##0.0\)"/>
    <numFmt numFmtId="182" formatCode="&quot;\&quot;#,##0.0;&quot;\&quot;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39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3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3" fontId="2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77" fontId="0" fillId="0" borderId="2" xfId="0" applyNumberFormat="1" applyBorder="1" applyAlignment="1">
      <alignment vertical="center"/>
    </xf>
    <xf numFmtId="3" fontId="2" fillId="0" borderId="4" xfId="0" applyNumberFormat="1" applyFont="1" applyBorder="1" applyAlignment="1">
      <alignment horizontal="centerContinuous" vertical="center"/>
    </xf>
    <xf numFmtId="3" fontId="2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2" fillId="0" borderId="5" xfId="0" applyNumberFormat="1" applyFont="1" applyBorder="1" applyAlignment="1">
      <alignment horizontal="centerContinuous" vertical="center"/>
    </xf>
    <xf numFmtId="3" fontId="2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22" xfId="0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5" fontId="4" fillId="0" borderId="25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 shrinkToFit="1"/>
    </xf>
    <xf numFmtId="0" fontId="0" fillId="0" borderId="7" xfId="0" applyBorder="1" applyAlignment="1">
      <alignment vertical="center" wrapText="1"/>
    </xf>
    <xf numFmtId="56" fontId="0" fillId="0" borderId="7" xfId="0" applyNumberForma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9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Font="1" applyBorder="1" applyAlignment="1">
      <alignment vertical="center" wrapText="1" shrinkToFit="1"/>
    </xf>
    <xf numFmtId="0" fontId="0" fillId="0" borderId="2" xfId="0" applyFont="1" applyBorder="1" applyAlignment="1">
      <alignment vertical="center" wrapText="1"/>
    </xf>
    <xf numFmtId="0" fontId="0" fillId="0" borderId="9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5" fontId="4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0" fontId="4" fillId="0" borderId="30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8" fillId="0" borderId="9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6</xdr:row>
      <xdr:rowOff>19050</xdr:rowOff>
    </xdr:from>
    <xdr:to>
      <xdr:col>5</xdr:col>
      <xdr:colOff>504825</xdr:colOff>
      <xdr:row>7</xdr:row>
      <xdr:rowOff>19050</xdr:rowOff>
    </xdr:to>
    <xdr:sp>
      <xdr:nvSpPr>
        <xdr:cNvPr id="1" name="Line 2"/>
        <xdr:cNvSpPr>
          <a:spLocks/>
        </xdr:cNvSpPr>
      </xdr:nvSpPr>
      <xdr:spPr>
        <a:xfrm>
          <a:off x="3143250" y="1047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8</xdr:row>
      <xdr:rowOff>19050</xdr:rowOff>
    </xdr:from>
    <xdr:to>
      <xdr:col>5</xdr:col>
      <xdr:colOff>504825</xdr:colOff>
      <xdr:row>9</xdr:row>
      <xdr:rowOff>19050</xdr:rowOff>
    </xdr:to>
    <xdr:sp>
      <xdr:nvSpPr>
        <xdr:cNvPr id="2" name="Line 7"/>
        <xdr:cNvSpPr>
          <a:spLocks/>
        </xdr:cNvSpPr>
      </xdr:nvSpPr>
      <xdr:spPr>
        <a:xfrm>
          <a:off x="3143250" y="13906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10</xdr:row>
      <xdr:rowOff>19050</xdr:rowOff>
    </xdr:from>
    <xdr:to>
      <xdr:col>5</xdr:col>
      <xdr:colOff>504825</xdr:colOff>
      <xdr:row>11</xdr:row>
      <xdr:rowOff>19050</xdr:rowOff>
    </xdr:to>
    <xdr:sp>
      <xdr:nvSpPr>
        <xdr:cNvPr id="3" name="Line 8"/>
        <xdr:cNvSpPr>
          <a:spLocks/>
        </xdr:cNvSpPr>
      </xdr:nvSpPr>
      <xdr:spPr>
        <a:xfrm>
          <a:off x="3143250" y="1733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19050</xdr:rowOff>
    </xdr:from>
    <xdr:to>
      <xdr:col>5</xdr:col>
      <xdr:colOff>504825</xdr:colOff>
      <xdr:row>13</xdr:row>
      <xdr:rowOff>19050</xdr:rowOff>
    </xdr:to>
    <xdr:sp>
      <xdr:nvSpPr>
        <xdr:cNvPr id="4" name="Line 9"/>
        <xdr:cNvSpPr>
          <a:spLocks/>
        </xdr:cNvSpPr>
      </xdr:nvSpPr>
      <xdr:spPr>
        <a:xfrm>
          <a:off x="3143250" y="20764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14</xdr:row>
      <xdr:rowOff>19050</xdr:rowOff>
    </xdr:from>
    <xdr:to>
      <xdr:col>5</xdr:col>
      <xdr:colOff>504825</xdr:colOff>
      <xdr:row>15</xdr:row>
      <xdr:rowOff>19050</xdr:rowOff>
    </xdr:to>
    <xdr:sp>
      <xdr:nvSpPr>
        <xdr:cNvPr id="5" name="Line 10"/>
        <xdr:cNvSpPr>
          <a:spLocks/>
        </xdr:cNvSpPr>
      </xdr:nvSpPr>
      <xdr:spPr>
        <a:xfrm>
          <a:off x="3143250" y="2419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0</xdr:rowOff>
    </xdr:from>
    <xdr:to>
      <xdr:col>5</xdr:col>
      <xdr:colOff>504825</xdr:colOff>
      <xdr:row>17</xdr:row>
      <xdr:rowOff>19050</xdr:rowOff>
    </xdr:to>
    <xdr:sp>
      <xdr:nvSpPr>
        <xdr:cNvPr id="6" name="Line 11"/>
        <xdr:cNvSpPr>
          <a:spLocks/>
        </xdr:cNvSpPr>
      </xdr:nvSpPr>
      <xdr:spPr>
        <a:xfrm>
          <a:off x="3143250" y="2743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18</xdr:row>
      <xdr:rowOff>19050</xdr:rowOff>
    </xdr:from>
    <xdr:to>
      <xdr:col>5</xdr:col>
      <xdr:colOff>504825</xdr:colOff>
      <xdr:row>19</xdr:row>
      <xdr:rowOff>19050</xdr:rowOff>
    </xdr:to>
    <xdr:sp>
      <xdr:nvSpPr>
        <xdr:cNvPr id="7" name="Line 12"/>
        <xdr:cNvSpPr>
          <a:spLocks/>
        </xdr:cNvSpPr>
      </xdr:nvSpPr>
      <xdr:spPr>
        <a:xfrm>
          <a:off x="3143250" y="3105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20</xdr:row>
      <xdr:rowOff>19050</xdr:rowOff>
    </xdr:from>
    <xdr:to>
      <xdr:col>5</xdr:col>
      <xdr:colOff>504825</xdr:colOff>
      <xdr:row>21</xdr:row>
      <xdr:rowOff>19050</xdr:rowOff>
    </xdr:to>
    <xdr:sp>
      <xdr:nvSpPr>
        <xdr:cNvPr id="8" name="Line 13"/>
        <xdr:cNvSpPr>
          <a:spLocks/>
        </xdr:cNvSpPr>
      </xdr:nvSpPr>
      <xdr:spPr>
        <a:xfrm>
          <a:off x="3143250" y="3448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22</xdr:row>
      <xdr:rowOff>19050</xdr:rowOff>
    </xdr:from>
    <xdr:to>
      <xdr:col>5</xdr:col>
      <xdr:colOff>504825</xdr:colOff>
      <xdr:row>23</xdr:row>
      <xdr:rowOff>19050</xdr:rowOff>
    </xdr:to>
    <xdr:sp>
      <xdr:nvSpPr>
        <xdr:cNvPr id="9" name="Line 14"/>
        <xdr:cNvSpPr>
          <a:spLocks/>
        </xdr:cNvSpPr>
      </xdr:nvSpPr>
      <xdr:spPr>
        <a:xfrm>
          <a:off x="3143250" y="3790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24</xdr:row>
      <xdr:rowOff>28575</xdr:rowOff>
    </xdr:from>
    <xdr:to>
      <xdr:col>5</xdr:col>
      <xdr:colOff>504825</xdr:colOff>
      <xdr:row>24</xdr:row>
      <xdr:rowOff>142875</xdr:rowOff>
    </xdr:to>
    <xdr:sp>
      <xdr:nvSpPr>
        <xdr:cNvPr id="10" name="Line 15"/>
        <xdr:cNvSpPr>
          <a:spLocks/>
        </xdr:cNvSpPr>
      </xdr:nvSpPr>
      <xdr:spPr>
        <a:xfrm flipH="1">
          <a:off x="3133725" y="4314825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26</xdr:row>
      <xdr:rowOff>19050</xdr:rowOff>
    </xdr:from>
    <xdr:to>
      <xdr:col>5</xdr:col>
      <xdr:colOff>504825</xdr:colOff>
      <xdr:row>27</xdr:row>
      <xdr:rowOff>19050</xdr:rowOff>
    </xdr:to>
    <xdr:sp>
      <xdr:nvSpPr>
        <xdr:cNvPr id="11" name="Line 16"/>
        <xdr:cNvSpPr>
          <a:spLocks/>
        </xdr:cNvSpPr>
      </xdr:nvSpPr>
      <xdr:spPr>
        <a:xfrm>
          <a:off x="3143250" y="4648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28</xdr:row>
      <xdr:rowOff>19050</xdr:rowOff>
    </xdr:from>
    <xdr:to>
      <xdr:col>5</xdr:col>
      <xdr:colOff>504825</xdr:colOff>
      <xdr:row>29</xdr:row>
      <xdr:rowOff>19050</xdr:rowOff>
    </xdr:to>
    <xdr:sp>
      <xdr:nvSpPr>
        <xdr:cNvPr id="12" name="Line 17"/>
        <xdr:cNvSpPr>
          <a:spLocks/>
        </xdr:cNvSpPr>
      </xdr:nvSpPr>
      <xdr:spPr>
        <a:xfrm>
          <a:off x="3143250" y="49911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30</xdr:row>
      <xdr:rowOff>19050</xdr:rowOff>
    </xdr:from>
    <xdr:to>
      <xdr:col>5</xdr:col>
      <xdr:colOff>504825</xdr:colOff>
      <xdr:row>31</xdr:row>
      <xdr:rowOff>161925</xdr:rowOff>
    </xdr:to>
    <xdr:sp>
      <xdr:nvSpPr>
        <xdr:cNvPr id="13" name="Line 18"/>
        <xdr:cNvSpPr>
          <a:spLocks/>
        </xdr:cNvSpPr>
      </xdr:nvSpPr>
      <xdr:spPr>
        <a:xfrm>
          <a:off x="3143250" y="53340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5</xdr:col>
      <xdr:colOff>523875</xdr:colOff>
      <xdr:row>43</xdr:row>
      <xdr:rowOff>19050</xdr:rowOff>
    </xdr:to>
    <xdr:sp>
      <xdr:nvSpPr>
        <xdr:cNvPr id="14" name="Line 27"/>
        <xdr:cNvSpPr>
          <a:spLocks/>
        </xdr:cNvSpPr>
      </xdr:nvSpPr>
      <xdr:spPr>
        <a:xfrm>
          <a:off x="3152775" y="6010275"/>
          <a:ext cx="95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23</xdr:row>
      <xdr:rowOff>142875</xdr:rowOff>
    </xdr:from>
    <xdr:to>
      <xdr:col>3</xdr:col>
      <xdr:colOff>447675</xdr:colOff>
      <xdr:row>24</xdr:row>
      <xdr:rowOff>9525</xdr:rowOff>
    </xdr:to>
    <xdr:sp>
      <xdr:nvSpPr>
        <xdr:cNvPr id="15" name="Line 34"/>
        <xdr:cNvSpPr>
          <a:spLocks/>
        </xdr:cNvSpPr>
      </xdr:nvSpPr>
      <xdr:spPr>
        <a:xfrm>
          <a:off x="2019300" y="40862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23</xdr:row>
      <xdr:rowOff>152400</xdr:rowOff>
    </xdr:from>
    <xdr:to>
      <xdr:col>5</xdr:col>
      <xdr:colOff>19050</xdr:colOff>
      <xdr:row>23</xdr:row>
      <xdr:rowOff>161925</xdr:rowOff>
    </xdr:to>
    <xdr:sp>
      <xdr:nvSpPr>
        <xdr:cNvPr id="16" name="Line 36"/>
        <xdr:cNvSpPr>
          <a:spLocks/>
        </xdr:cNvSpPr>
      </xdr:nvSpPr>
      <xdr:spPr>
        <a:xfrm>
          <a:off x="2038350" y="4095750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SheetLayoutView="100" workbookViewId="0" topLeftCell="A1">
      <selection activeCell="J15" sqref="J15"/>
    </sheetView>
  </sheetViews>
  <sheetFormatPr defaultColWidth="9.00390625" defaultRowHeight="13.5"/>
  <cols>
    <col min="1" max="1" width="11.125" style="5" customWidth="1"/>
    <col min="2" max="2" width="8.25390625" style="5" customWidth="1"/>
    <col min="3" max="3" width="1.25" style="16" customWidth="1"/>
    <col min="4" max="4" width="13.00390625" style="5" bestFit="1" customWidth="1"/>
    <col min="5" max="5" width="1.00390625" style="5" customWidth="1"/>
    <col min="6" max="6" width="12.875" style="5" customWidth="1"/>
    <col min="7" max="7" width="11.375" style="14" customWidth="1"/>
    <col min="8" max="8" width="9.00390625" style="5" customWidth="1"/>
    <col min="9" max="9" width="12.125" style="5" customWidth="1"/>
    <col min="10" max="10" width="9.625" style="12" bestFit="1" customWidth="1"/>
    <col min="11" max="11" width="23.50390625" style="5" bestFit="1" customWidth="1"/>
    <col min="12" max="12" width="1.625" style="5" customWidth="1"/>
    <col min="13" max="13" width="12.00390625" style="5" customWidth="1"/>
    <col min="14" max="14" width="9.00390625" style="5" customWidth="1"/>
    <col min="15" max="15" width="4.75390625" style="5" customWidth="1"/>
    <col min="16" max="16" width="12.25390625" style="12" customWidth="1"/>
    <col min="17" max="17" width="34.00390625" style="5" customWidth="1"/>
    <col min="18" max="19" width="9.00390625" style="5" customWidth="1"/>
    <col min="20" max="20" width="10.875" style="7" bestFit="1" customWidth="1"/>
    <col min="21" max="16384" width="9.00390625" style="5" customWidth="1"/>
  </cols>
  <sheetData>
    <row r="1" spans="1:20" s="1" customFormat="1" ht="13.5">
      <c r="A1" s="34" t="s">
        <v>94</v>
      </c>
      <c r="B1" s="19"/>
      <c r="C1" s="20"/>
      <c r="D1" s="19"/>
      <c r="E1" s="19"/>
      <c r="F1" s="55" t="s">
        <v>64</v>
      </c>
      <c r="G1" s="19"/>
      <c r="H1" s="44"/>
      <c r="I1" s="40" t="s">
        <v>56</v>
      </c>
      <c r="J1" s="46"/>
      <c r="K1" s="51" t="s">
        <v>62</v>
      </c>
      <c r="L1" s="52" t="s">
        <v>59</v>
      </c>
      <c r="M1" s="51"/>
      <c r="N1" s="53" t="s">
        <v>53</v>
      </c>
      <c r="O1" s="51"/>
      <c r="P1" s="51" t="s">
        <v>41</v>
      </c>
      <c r="T1" s="4"/>
    </row>
    <row r="2" spans="1:20" s="1" customFormat="1" ht="13.5">
      <c r="A2" s="34"/>
      <c r="B2" s="19"/>
      <c r="C2" s="19"/>
      <c r="D2" s="19"/>
      <c r="E2" s="19"/>
      <c r="F2" s="55"/>
      <c r="G2" s="19"/>
      <c r="H2" s="44"/>
      <c r="I2" s="48">
        <v>47.34</v>
      </c>
      <c r="J2" s="49"/>
      <c r="K2" s="70">
        <v>22000000</v>
      </c>
      <c r="L2" s="47"/>
      <c r="M2" s="50">
        <f>K2/I2</f>
        <v>464723.2784114913</v>
      </c>
      <c r="N2" s="74" t="s">
        <v>63</v>
      </c>
      <c r="O2" s="75"/>
      <c r="P2" s="73">
        <v>1800000</v>
      </c>
      <c r="T2" s="4"/>
    </row>
    <row r="3" spans="1:20" s="1" customFormat="1" ht="13.5">
      <c r="A3" s="34"/>
      <c r="B3" s="19"/>
      <c r="C3" s="19"/>
      <c r="D3" s="19"/>
      <c r="E3" s="19"/>
      <c r="F3" s="55"/>
      <c r="G3" s="19"/>
      <c r="H3" s="44"/>
      <c r="I3" s="40" t="s">
        <v>57</v>
      </c>
      <c r="J3" s="49"/>
      <c r="K3" s="71"/>
      <c r="L3" s="52" t="s">
        <v>58</v>
      </c>
      <c r="M3" s="56"/>
      <c r="N3" s="76"/>
      <c r="O3" s="77"/>
      <c r="P3" s="71"/>
      <c r="T3" s="4"/>
    </row>
    <row r="4" spans="1:20" s="1" customFormat="1" ht="13.5">
      <c r="A4" s="33"/>
      <c r="B4" s="33"/>
      <c r="C4" s="33"/>
      <c r="D4" s="33"/>
      <c r="E4" s="33"/>
      <c r="F4" s="33"/>
      <c r="G4" s="33"/>
      <c r="H4" s="45"/>
      <c r="I4" s="48">
        <v>39.69</v>
      </c>
      <c r="J4" s="49"/>
      <c r="K4" s="72"/>
      <c r="L4" s="47"/>
      <c r="M4" s="50">
        <f>K2/I4</f>
        <v>554295.7923910305</v>
      </c>
      <c r="N4" s="78"/>
      <c r="O4" s="79"/>
      <c r="P4" s="72"/>
      <c r="T4" s="4"/>
    </row>
    <row r="5" spans="1:20" s="1" customFormat="1" ht="13.5">
      <c r="A5" s="15" t="s">
        <v>43</v>
      </c>
      <c r="B5" s="2" t="s">
        <v>44</v>
      </c>
      <c r="C5" s="15"/>
      <c r="D5" s="3" t="s">
        <v>45</v>
      </c>
      <c r="E5" s="3"/>
      <c r="F5" s="3"/>
      <c r="G5" s="13"/>
      <c r="H5" s="3" t="s">
        <v>46</v>
      </c>
      <c r="I5" s="3"/>
      <c r="J5" s="11"/>
      <c r="K5" s="3" t="s">
        <v>47</v>
      </c>
      <c r="L5" s="3"/>
      <c r="M5" s="3"/>
      <c r="N5" s="3"/>
      <c r="O5" s="3"/>
      <c r="P5" s="11"/>
      <c r="T5" s="4"/>
    </row>
    <row r="6" spans="1:6" ht="13.5">
      <c r="A6" s="16" t="s">
        <v>96</v>
      </c>
      <c r="F6" s="35" t="s">
        <v>0</v>
      </c>
    </row>
    <row r="7" spans="1:16" ht="13.5">
      <c r="A7" s="16"/>
      <c r="K7" s="8"/>
      <c r="L7" s="9"/>
      <c r="M7" s="9"/>
      <c r="N7" s="9"/>
      <c r="O7" s="9"/>
      <c r="P7" s="17"/>
    </row>
    <row r="8" spans="1:6" ht="13.5">
      <c r="A8" s="16" t="s">
        <v>60</v>
      </c>
      <c r="F8" s="35" t="s">
        <v>1</v>
      </c>
    </row>
    <row r="9" ht="13.5">
      <c r="A9" s="16"/>
    </row>
    <row r="10" spans="1:10" ht="13.5">
      <c r="A10" s="16" t="s">
        <v>60</v>
      </c>
      <c r="F10" s="35" t="s">
        <v>2</v>
      </c>
      <c r="G10" s="60" t="s">
        <v>3</v>
      </c>
      <c r="J10" s="57"/>
    </row>
    <row r="11" spans="1:9" ht="13.5">
      <c r="A11" s="16"/>
      <c r="H11" s="64"/>
      <c r="I11" s="65"/>
    </row>
    <row r="12" spans="1:10" ht="13.5" customHeight="1">
      <c r="A12" s="16" t="s">
        <v>65</v>
      </c>
      <c r="B12" s="10">
        <v>1.5</v>
      </c>
      <c r="F12" s="35" t="s">
        <v>50</v>
      </c>
      <c r="G12" s="37" t="s">
        <v>51</v>
      </c>
      <c r="H12" s="81" t="s">
        <v>97</v>
      </c>
      <c r="I12" s="80"/>
      <c r="J12" s="57"/>
    </row>
    <row r="13" spans="1:7" ht="13.5">
      <c r="A13" s="16"/>
      <c r="G13" s="6"/>
    </row>
    <row r="14" spans="1:11" ht="13.5">
      <c r="A14" s="16" t="s">
        <v>67</v>
      </c>
      <c r="F14" s="35" t="s">
        <v>4</v>
      </c>
      <c r="G14" s="59" t="s">
        <v>82</v>
      </c>
      <c r="H14" s="5" t="s">
        <v>40</v>
      </c>
      <c r="J14" s="12">
        <v>400</v>
      </c>
      <c r="K14" s="5" t="s">
        <v>21</v>
      </c>
    </row>
    <row r="15" spans="1:16" ht="13.5">
      <c r="A15" s="16"/>
      <c r="H15" s="64" t="s">
        <v>93</v>
      </c>
      <c r="I15" s="65"/>
      <c r="J15" s="12">
        <v>70000</v>
      </c>
      <c r="K15" s="5" t="s">
        <v>5</v>
      </c>
      <c r="M15" s="5" t="s">
        <v>7</v>
      </c>
      <c r="P15" s="12">
        <f>P2*0.1</f>
        <v>180000</v>
      </c>
    </row>
    <row r="16" spans="1:11" ht="13.5">
      <c r="A16" s="16" t="s">
        <v>68</v>
      </c>
      <c r="B16" s="10">
        <v>1</v>
      </c>
      <c r="F16" s="35" t="s">
        <v>49</v>
      </c>
      <c r="K16" s="5" t="s">
        <v>24</v>
      </c>
    </row>
    <row r="17" spans="1:16" ht="13.5">
      <c r="A17" s="16"/>
      <c r="B17" s="10"/>
      <c r="K17" s="5" t="s">
        <v>22</v>
      </c>
      <c r="M17" s="5" t="s">
        <v>8</v>
      </c>
      <c r="P17" s="12">
        <f>P2*0.2</f>
        <v>360000</v>
      </c>
    </row>
    <row r="18" spans="1:6" ht="13.5">
      <c r="A18" s="16" t="s">
        <v>66</v>
      </c>
      <c r="B18" s="10">
        <v>1.5</v>
      </c>
      <c r="D18" s="1"/>
      <c r="F18" s="35" t="s">
        <v>6</v>
      </c>
    </row>
    <row r="19" spans="1:11" ht="13.5">
      <c r="A19" s="16"/>
      <c r="B19" s="10"/>
      <c r="H19" s="5" t="s">
        <v>16</v>
      </c>
      <c r="J19" s="12">
        <v>14000</v>
      </c>
      <c r="K19" s="5" t="s">
        <v>25</v>
      </c>
    </row>
    <row r="20" spans="1:16" ht="13.5">
      <c r="A20" s="16" t="s">
        <v>69</v>
      </c>
      <c r="F20" s="35" t="s">
        <v>9</v>
      </c>
      <c r="K20" s="5" t="s">
        <v>23</v>
      </c>
      <c r="M20" s="5" t="s">
        <v>8</v>
      </c>
      <c r="P20" s="12">
        <f>P2*0.2</f>
        <v>360000</v>
      </c>
    </row>
    <row r="21" spans="1:2" ht="13.5">
      <c r="A21" s="16"/>
      <c r="B21" s="10">
        <v>1</v>
      </c>
    </row>
    <row r="22" spans="1:10" ht="13.5">
      <c r="A22" s="16" t="s">
        <v>70</v>
      </c>
      <c r="F22" s="35" t="s">
        <v>10</v>
      </c>
      <c r="H22" s="61" t="s">
        <v>79</v>
      </c>
      <c r="I22" s="61"/>
      <c r="J22" s="12">
        <v>340000</v>
      </c>
    </row>
    <row r="23" spans="1:17" ht="13.5">
      <c r="A23" s="16"/>
      <c r="B23" s="10">
        <v>0.5</v>
      </c>
      <c r="H23" s="66" t="s">
        <v>17</v>
      </c>
      <c r="I23" s="67"/>
      <c r="J23" s="12">
        <v>15000</v>
      </c>
      <c r="Q23" s="38"/>
    </row>
    <row r="24" spans="1:16" ht="27">
      <c r="A24" s="16" t="s">
        <v>52</v>
      </c>
      <c r="F24" s="36" t="s">
        <v>12</v>
      </c>
      <c r="G24" s="58" t="s">
        <v>83</v>
      </c>
      <c r="H24" s="63" t="s">
        <v>61</v>
      </c>
      <c r="I24" s="62"/>
      <c r="J24" s="12">
        <v>12000</v>
      </c>
      <c r="K24" s="5" t="s">
        <v>18</v>
      </c>
      <c r="M24" s="5" t="s">
        <v>37</v>
      </c>
      <c r="P24" s="12">
        <f>K2*0.1</f>
        <v>2200000</v>
      </c>
    </row>
    <row r="25" spans="1:9" ht="13.5">
      <c r="A25" s="16"/>
      <c r="B25" s="10">
        <v>0.5</v>
      </c>
      <c r="D25" s="35" t="s">
        <v>11</v>
      </c>
      <c r="H25" s="61"/>
      <c r="I25" s="61"/>
    </row>
    <row r="26" spans="1:10" ht="13.5">
      <c r="A26" s="16" t="s">
        <v>71</v>
      </c>
      <c r="F26" s="35" t="s">
        <v>13</v>
      </c>
      <c r="G26" s="60" t="s">
        <v>84</v>
      </c>
      <c r="H26" s="61" t="s">
        <v>48</v>
      </c>
      <c r="I26" s="61"/>
      <c r="J26" s="12">
        <v>37300</v>
      </c>
    </row>
    <row r="27" spans="1:9" ht="13.5">
      <c r="A27" s="16"/>
      <c r="B27" s="10"/>
      <c r="H27" s="68"/>
      <c r="I27" s="69"/>
    </row>
    <row r="28" spans="1:9" ht="13.5">
      <c r="A28" s="16" t="s">
        <v>85</v>
      </c>
      <c r="F28" s="35" t="s">
        <v>14</v>
      </c>
      <c r="H28" s="68"/>
      <c r="I28" s="69"/>
    </row>
    <row r="29" spans="1:10" ht="13.5">
      <c r="A29" s="16"/>
      <c r="B29" s="10">
        <v>1.5</v>
      </c>
      <c r="H29" s="5" t="s">
        <v>95</v>
      </c>
      <c r="J29" s="12">
        <v>12000</v>
      </c>
    </row>
    <row r="30" spans="1:16" ht="13.5">
      <c r="A30" s="16" t="s">
        <v>86</v>
      </c>
      <c r="F30" s="35" t="s">
        <v>15</v>
      </c>
      <c r="G30" s="59" t="s">
        <v>87</v>
      </c>
      <c r="H30" s="61" t="s">
        <v>20</v>
      </c>
      <c r="I30" s="61"/>
      <c r="J30" s="12">
        <v>171000</v>
      </c>
      <c r="K30" s="5" t="s">
        <v>26</v>
      </c>
      <c r="M30" s="5" t="s">
        <v>8</v>
      </c>
      <c r="P30" s="12">
        <f>P2*0.2</f>
        <v>360000</v>
      </c>
    </row>
    <row r="31" spans="1:16" ht="13.5">
      <c r="A31" s="16"/>
      <c r="H31" s="61" t="s">
        <v>91</v>
      </c>
      <c r="I31" s="61"/>
      <c r="J31" s="12">
        <v>20000</v>
      </c>
      <c r="K31" s="5" t="s">
        <v>27</v>
      </c>
      <c r="M31" s="5" t="s">
        <v>19</v>
      </c>
      <c r="P31" s="12">
        <f>K2*0.3</f>
        <v>6600000</v>
      </c>
    </row>
    <row r="32" spans="1:16" ht="13.5">
      <c r="A32" s="16"/>
      <c r="B32" s="10">
        <v>3.5</v>
      </c>
      <c r="F32" s="23"/>
      <c r="H32" s="61" t="s">
        <v>92</v>
      </c>
      <c r="I32" s="61"/>
      <c r="J32" s="12">
        <v>105000</v>
      </c>
      <c r="K32" s="5" t="s">
        <v>34</v>
      </c>
      <c r="M32" s="5" t="s">
        <v>74</v>
      </c>
      <c r="P32" s="12">
        <f>K2*0.2</f>
        <v>4400000</v>
      </c>
    </row>
    <row r="33" spans="1:16" ht="27">
      <c r="A33" s="16" t="s">
        <v>88</v>
      </c>
      <c r="F33" s="36" t="s">
        <v>28</v>
      </c>
      <c r="G33" s="58" t="s">
        <v>89</v>
      </c>
      <c r="H33" s="66" t="s">
        <v>80</v>
      </c>
      <c r="I33" s="67"/>
      <c r="J33" s="12">
        <v>300000</v>
      </c>
      <c r="K33" s="5" t="s">
        <v>98</v>
      </c>
      <c r="M33" s="5" t="s">
        <v>8</v>
      </c>
      <c r="P33" s="12">
        <f>P2*0.2</f>
        <v>360000</v>
      </c>
    </row>
    <row r="34" spans="1:16" ht="13.5">
      <c r="A34" s="16"/>
      <c r="F34" s="1"/>
      <c r="H34" s="61" t="s">
        <v>29</v>
      </c>
      <c r="I34" s="61"/>
      <c r="J34" s="12">
        <v>150000</v>
      </c>
      <c r="K34" s="5" t="s">
        <v>36</v>
      </c>
      <c r="M34" s="5" t="s">
        <v>19</v>
      </c>
      <c r="P34" s="12">
        <f>K2*0.3</f>
        <v>6600000</v>
      </c>
    </row>
    <row r="35" spans="1:10" ht="13.5">
      <c r="A35" s="16"/>
      <c r="H35" s="61" t="s">
        <v>55</v>
      </c>
      <c r="I35" s="61"/>
      <c r="J35" s="12">
        <v>1000000</v>
      </c>
    </row>
    <row r="36" spans="1:10" ht="13.5">
      <c r="A36" s="16"/>
      <c r="H36" s="61" t="s">
        <v>73</v>
      </c>
      <c r="I36" s="61"/>
      <c r="J36" s="12">
        <v>700000</v>
      </c>
    </row>
    <row r="37" spans="1:10" ht="13.5">
      <c r="A37" s="16"/>
      <c r="H37" s="61" t="s">
        <v>30</v>
      </c>
      <c r="I37" s="61"/>
      <c r="J37" s="12">
        <v>9300</v>
      </c>
    </row>
    <row r="38" spans="1:10" ht="13.5">
      <c r="A38" s="16"/>
      <c r="B38" s="10">
        <v>1</v>
      </c>
      <c r="H38" s="61" t="s">
        <v>81</v>
      </c>
      <c r="I38" s="61"/>
      <c r="J38" s="12">
        <v>500000</v>
      </c>
    </row>
    <row r="39" spans="1:10" ht="13.5">
      <c r="A39" s="16"/>
      <c r="H39" s="5" t="s">
        <v>31</v>
      </c>
      <c r="J39" s="12">
        <v>200000</v>
      </c>
    </row>
    <row r="40" spans="1:10" ht="13.5">
      <c r="A40" s="16"/>
      <c r="H40" s="5" t="s">
        <v>32</v>
      </c>
      <c r="J40" s="12">
        <v>60000</v>
      </c>
    </row>
    <row r="41" spans="1:10" ht="13.5">
      <c r="A41" s="16"/>
      <c r="H41" s="5" t="s">
        <v>38</v>
      </c>
      <c r="J41" s="12">
        <v>27600</v>
      </c>
    </row>
    <row r="42" spans="1:10" ht="13.5">
      <c r="A42" s="16"/>
      <c r="H42" s="5" t="s">
        <v>39</v>
      </c>
      <c r="J42" s="12">
        <v>16000</v>
      </c>
    </row>
    <row r="43" spans="1:16" ht="13.5">
      <c r="A43" s="16"/>
      <c r="F43" s="23"/>
      <c r="H43" s="5" t="s">
        <v>76</v>
      </c>
      <c r="I43" s="5" t="s">
        <v>77</v>
      </c>
      <c r="J43" s="12">
        <v>800000</v>
      </c>
      <c r="K43" s="5" t="s">
        <v>33</v>
      </c>
      <c r="M43" s="5" t="s">
        <v>7</v>
      </c>
      <c r="P43" s="12">
        <f>P2*0.1</f>
        <v>180000</v>
      </c>
    </row>
    <row r="44" spans="1:16" ht="13.5">
      <c r="A44" s="16" t="s">
        <v>90</v>
      </c>
      <c r="F44" s="35" t="s">
        <v>35</v>
      </c>
      <c r="I44" s="5" t="s">
        <v>78</v>
      </c>
      <c r="J44" s="12">
        <v>800000</v>
      </c>
      <c r="K44" s="5" t="s">
        <v>75</v>
      </c>
      <c r="M44" s="5" t="s">
        <v>37</v>
      </c>
      <c r="P44" s="12">
        <f>K2*0.1</f>
        <v>2200000</v>
      </c>
    </row>
    <row r="45" spans="1:20" s="23" customFormat="1" ht="13.5">
      <c r="A45" s="22"/>
      <c r="C45" s="22"/>
      <c r="F45" s="19"/>
      <c r="G45" s="24"/>
      <c r="H45" s="23" t="s">
        <v>72</v>
      </c>
      <c r="J45" s="25">
        <v>-50000</v>
      </c>
      <c r="P45" s="25"/>
      <c r="T45" s="26"/>
    </row>
    <row r="46" spans="1:20" s="21" customFormat="1" ht="13.5">
      <c r="A46" s="27"/>
      <c r="B46" s="28">
        <f>SUM(B6:B45)</f>
        <v>12</v>
      </c>
      <c r="C46" s="27"/>
      <c r="D46" s="29"/>
      <c r="E46" s="29"/>
      <c r="F46" s="29"/>
      <c r="G46" s="30"/>
      <c r="H46" s="29"/>
      <c r="I46" s="29" t="s">
        <v>42</v>
      </c>
      <c r="J46" s="54">
        <f>SUM(J6:J45)</f>
        <v>5309600</v>
      </c>
      <c r="K46" s="29"/>
      <c r="L46" s="29"/>
      <c r="M46" s="29"/>
      <c r="N46" s="29" t="s">
        <v>42</v>
      </c>
      <c r="O46" s="29"/>
      <c r="P46" s="31">
        <f>SUM(P6:P45)</f>
        <v>23800000</v>
      </c>
      <c r="T46" s="32"/>
    </row>
    <row r="47" spans="1:16" ht="13.5">
      <c r="A47" s="41"/>
      <c r="B47" s="41"/>
      <c r="C47" s="41"/>
      <c r="D47" s="41"/>
      <c r="E47" s="41"/>
      <c r="F47" s="41"/>
      <c r="G47" s="41"/>
      <c r="H47" s="41"/>
      <c r="I47" s="41"/>
      <c r="J47" s="42"/>
      <c r="K47" s="41"/>
      <c r="L47" s="41"/>
      <c r="M47" s="43"/>
      <c r="N47" s="40" t="s">
        <v>54</v>
      </c>
      <c r="O47" s="29"/>
      <c r="P47" s="39">
        <f>P46+J46</f>
        <v>29109600</v>
      </c>
    </row>
    <row r="48" spans="1:16" ht="13.5">
      <c r="A48" s="1"/>
      <c r="B48" s="1"/>
      <c r="C48" s="15"/>
      <c r="D48" s="1"/>
      <c r="E48" s="1"/>
      <c r="F48" s="1"/>
      <c r="G48" s="13"/>
      <c r="H48" s="1"/>
      <c r="I48" s="1"/>
      <c r="J48" s="18"/>
      <c r="K48" s="1"/>
      <c r="L48" s="1"/>
      <c r="M48" s="1"/>
      <c r="N48" s="1"/>
      <c r="O48" s="1"/>
      <c r="P48" s="18"/>
    </row>
  </sheetData>
  <mergeCells count="9">
    <mergeCell ref="K2:K4"/>
    <mergeCell ref="P2:P4"/>
    <mergeCell ref="N2:O4"/>
    <mergeCell ref="H11:I11"/>
    <mergeCell ref="H23:I23"/>
    <mergeCell ref="H33:I33"/>
    <mergeCell ref="H27:I27"/>
    <mergeCell ref="H28:I28"/>
    <mergeCell ref="H15:I15"/>
  </mergeCells>
  <printOptions/>
  <pageMargins left="0.95" right="0.2362204724409449" top="0.2362204724409449" bottom="0.4724409448818898" header="0.1968503937007874" footer="0.2362204724409449"/>
  <pageSetup horizontalDpi="600" verticalDpi="600" orientation="landscape" paperSize="8" scale="125" r:id="rId4"/>
  <headerFooter alignWithMargins="0">
    <oddFooter>&amp;L&amp;D&amp;C(株)北河建築設計　静岡市葵区羽鳥一丁目15-4&amp;R電話　054-277-2081　メール　dze02315@nifty.ne.jp　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北河建築設計室</dc:creator>
  <cp:keywords/>
  <dc:description/>
  <cp:lastModifiedBy>北河建築設計室</cp:lastModifiedBy>
  <cp:lastPrinted>2007-05-29T10:46:58Z</cp:lastPrinted>
  <dcterms:created xsi:type="dcterms:W3CDTF">2004-09-21T10:49:59Z</dcterms:created>
  <dcterms:modified xsi:type="dcterms:W3CDTF">2007-05-29T11:46:37Z</dcterms:modified>
  <cp:category/>
  <cp:version/>
  <cp:contentType/>
  <cp:contentStatus/>
</cp:coreProperties>
</file>